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244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O35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4" i="1"/>
  <c r="J26" i="1"/>
  <c r="Q34" i="1" l="1"/>
  <c r="E35" i="1"/>
  <c r="N35" i="1" s="1"/>
  <c r="F35" i="1"/>
  <c r="G34" i="1" l="1"/>
  <c r="K26" i="1"/>
  <c r="L26" i="1"/>
  <c r="N26" i="1" s="1"/>
  <c r="M26" i="1"/>
  <c r="O26" i="1" s="1"/>
  <c r="J27" i="1"/>
  <c r="K27" i="1"/>
  <c r="L27" i="1"/>
  <c r="N27" i="1" s="1"/>
  <c r="M27" i="1"/>
  <c r="O27" i="1" s="1"/>
  <c r="J28" i="1"/>
  <c r="K28" i="1"/>
  <c r="L28" i="1"/>
  <c r="N28" i="1" s="1"/>
  <c r="M28" i="1"/>
  <c r="O28" i="1" s="1"/>
  <c r="J29" i="1"/>
  <c r="K29" i="1"/>
  <c r="L29" i="1"/>
  <c r="N29" i="1" s="1"/>
  <c r="M29" i="1"/>
  <c r="O29" i="1" s="1"/>
  <c r="J30" i="1"/>
  <c r="K30" i="1"/>
  <c r="L30" i="1"/>
  <c r="N30" i="1" s="1"/>
  <c r="M30" i="1"/>
  <c r="O30" i="1" s="1"/>
  <c r="J31" i="1"/>
  <c r="K31" i="1"/>
  <c r="L31" i="1"/>
  <c r="N31" i="1" s="1"/>
  <c r="M31" i="1"/>
  <c r="O31" i="1" s="1"/>
  <c r="J32" i="1"/>
  <c r="K32" i="1"/>
  <c r="L32" i="1"/>
  <c r="N32" i="1" s="1"/>
  <c r="M32" i="1"/>
  <c r="O32" i="1" s="1"/>
  <c r="J33" i="1"/>
  <c r="K33" i="1"/>
  <c r="L33" i="1"/>
  <c r="N33" i="1" s="1"/>
  <c r="M33" i="1"/>
  <c r="O33" i="1" s="1"/>
  <c r="J4" i="1"/>
  <c r="K4" i="1"/>
  <c r="L4" i="1"/>
  <c r="M4" i="1"/>
  <c r="N4" i="1"/>
  <c r="O4" i="1"/>
  <c r="J5" i="1"/>
  <c r="K5" i="1"/>
  <c r="L5" i="1"/>
  <c r="N5" i="1" s="1"/>
  <c r="M5" i="1"/>
  <c r="O5" i="1" s="1"/>
  <c r="J6" i="1"/>
  <c r="K6" i="1"/>
  <c r="L6" i="1"/>
  <c r="N6" i="1" s="1"/>
  <c r="M6" i="1"/>
  <c r="O6" i="1" s="1"/>
  <c r="J7" i="1"/>
  <c r="K7" i="1"/>
  <c r="L7" i="1"/>
  <c r="N7" i="1" s="1"/>
  <c r="M7" i="1"/>
  <c r="O7" i="1" s="1"/>
  <c r="J8" i="1"/>
  <c r="K8" i="1"/>
  <c r="L8" i="1"/>
  <c r="N8" i="1" s="1"/>
  <c r="M8" i="1"/>
  <c r="O8" i="1" s="1"/>
  <c r="J9" i="1"/>
  <c r="K9" i="1"/>
  <c r="L9" i="1"/>
  <c r="N9" i="1" s="1"/>
  <c r="M9" i="1"/>
  <c r="O9" i="1" s="1"/>
  <c r="J10" i="1"/>
  <c r="K10" i="1"/>
  <c r="L10" i="1"/>
  <c r="N10" i="1" s="1"/>
  <c r="M10" i="1"/>
  <c r="O10" i="1" s="1"/>
  <c r="J11" i="1"/>
  <c r="K11" i="1"/>
  <c r="L11" i="1"/>
  <c r="N11" i="1" s="1"/>
  <c r="M11" i="1"/>
  <c r="O11" i="1" s="1"/>
  <c r="J12" i="1"/>
  <c r="K12" i="1"/>
  <c r="L12" i="1"/>
  <c r="N12" i="1" s="1"/>
  <c r="M12" i="1"/>
  <c r="O12" i="1" s="1"/>
  <c r="J13" i="1"/>
  <c r="K13" i="1"/>
  <c r="L13" i="1"/>
  <c r="N13" i="1" s="1"/>
  <c r="M13" i="1"/>
  <c r="O13" i="1" s="1"/>
  <c r="J14" i="1"/>
  <c r="K14" i="1"/>
  <c r="L14" i="1"/>
  <c r="N14" i="1" s="1"/>
  <c r="M14" i="1"/>
  <c r="O14" i="1" s="1"/>
  <c r="J15" i="1"/>
  <c r="K15" i="1"/>
  <c r="L15" i="1"/>
  <c r="N15" i="1" s="1"/>
  <c r="M15" i="1"/>
  <c r="O15" i="1" s="1"/>
  <c r="J16" i="1"/>
  <c r="K16" i="1"/>
  <c r="L16" i="1"/>
  <c r="N16" i="1" s="1"/>
  <c r="M16" i="1"/>
  <c r="O16" i="1" s="1"/>
  <c r="J17" i="1"/>
  <c r="K17" i="1"/>
  <c r="L17" i="1"/>
  <c r="N17" i="1" s="1"/>
  <c r="M17" i="1"/>
  <c r="O17" i="1" s="1"/>
  <c r="J18" i="1"/>
  <c r="K18" i="1"/>
  <c r="L18" i="1"/>
  <c r="N18" i="1" s="1"/>
  <c r="M18" i="1"/>
  <c r="O18" i="1" s="1"/>
  <c r="J19" i="1"/>
  <c r="K19" i="1"/>
  <c r="L19" i="1"/>
  <c r="N19" i="1" s="1"/>
  <c r="M19" i="1"/>
  <c r="O19" i="1" s="1"/>
  <c r="J20" i="1"/>
  <c r="K20" i="1"/>
  <c r="L20" i="1"/>
  <c r="N20" i="1" s="1"/>
  <c r="M20" i="1"/>
  <c r="O20" i="1" s="1"/>
  <c r="J21" i="1"/>
  <c r="K21" i="1"/>
  <c r="L21" i="1"/>
  <c r="N21" i="1" s="1"/>
  <c r="M21" i="1"/>
  <c r="O21" i="1" s="1"/>
  <c r="J22" i="1"/>
  <c r="K22" i="1"/>
  <c r="L22" i="1"/>
  <c r="N22" i="1" s="1"/>
  <c r="M22" i="1"/>
  <c r="O22" i="1" s="1"/>
  <c r="J23" i="1"/>
  <c r="K23" i="1"/>
  <c r="L23" i="1"/>
  <c r="N23" i="1" s="1"/>
  <c r="M23" i="1"/>
  <c r="O23" i="1" s="1"/>
  <c r="J24" i="1"/>
  <c r="K24" i="1"/>
  <c r="L24" i="1"/>
  <c r="N24" i="1" s="1"/>
  <c r="M24" i="1"/>
  <c r="O24" i="1" s="1"/>
  <c r="K25" i="1"/>
  <c r="J25" i="1"/>
  <c r="M25" i="1"/>
  <c r="O25" i="1" s="1"/>
  <c r="L25" i="1"/>
  <c r="N25" i="1" s="1"/>
  <c r="P22" i="1" l="1"/>
  <c r="P11" i="1"/>
  <c r="P9" i="1"/>
  <c r="P17" i="1"/>
  <c r="P18" i="1"/>
  <c r="P13" i="1"/>
  <c r="P26" i="1"/>
  <c r="P25" i="1"/>
  <c r="P20" i="1"/>
  <c r="P15" i="1"/>
  <c r="P10" i="1"/>
  <c r="P8" i="1"/>
  <c r="P7" i="1"/>
  <c r="P4" i="1"/>
  <c r="P32" i="1"/>
  <c r="P31" i="1"/>
  <c r="P30" i="1"/>
  <c r="P29" i="1"/>
  <c r="P27" i="1"/>
  <c r="P28" i="1"/>
  <c r="P24" i="1"/>
  <c r="P14" i="1"/>
  <c r="P33" i="1"/>
  <c r="P23" i="1"/>
  <c r="P21" i="1"/>
  <c r="P19" i="1"/>
  <c r="P16" i="1"/>
  <c r="P12" i="1"/>
  <c r="L34" i="1"/>
  <c r="J34" i="1"/>
  <c r="P6" i="1"/>
  <c r="M34" i="1"/>
  <c r="K34" i="1"/>
  <c r="P5" i="1"/>
  <c r="P34" i="1" l="1"/>
</calcChain>
</file>

<file path=xl/sharedStrings.xml><?xml version="1.0" encoding="utf-8"?>
<sst xmlns="http://schemas.openxmlformats.org/spreadsheetml/2006/main" count="57" uniqueCount="52">
  <si>
    <t>№</t>
  </si>
  <si>
    <t>Работающие граждане, не работающие и не являющиеся пенсионерами безродные</t>
  </si>
  <si>
    <t>Пенсионеры безродные</t>
  </si>
  <si>
    <t>ИТОГО:</t>
  </si>
  <si>
    <t>Муниципальный район</t>
  </si>
  <si>
    <t xml:space="preserve">Баганский район     </t>
  </si>
  <si>
    <t xml:space="preserve">Барабинский район         </t>
  </si>
  <si>
    <t xml:space="preserve">Болотнинский район         </t>
  </si>
  <si>
    <t xml:space="preserve">Венгеровский район         </t>
  </si>
  <si>
    <t xml:space="preserve">Доволенский район         </t>
  </si>
  <si>
    <t xml:space="preserve">Здвинский район         </t>
  </si>
  <si>
    <t xml:space="preserve">Каргатский район         </t>
  </si>
  <si>
    <t xml:space="preserve">Колыванский район         </t>
  </si>
  <si>
    <t xml:space="preserve">Коченевский район         </t>
  </si>
  <si>
    <t xml:space="preserve">Кочковский район         </t>
  </si>
  <si>
    <t xml:space="preserve">Красноозерский район         </t>
  </si>
  <si>
    <t xml:space="preserve">Куйбышевский район         </t>
  </si>
  <si>
    <t xml:space="preserve">Купинский район         </t>
  </si>
  <si>
    <t xml:space="preserve">Маслянинский район         </t>
  </si>
  <si>
    <t xml:space="preserve">Мошковский район         </t>
  </si>
  <si>
    <t xml:space="preserve">Новосибирский район         </t>
  </si>
  <si>
    <t xml:space="preserve">Ордынский район         </t>
  </si>
  <si>
    <t xml:space="preserve">Северный район         </t>
  </si>
  <si>
    <t xml:space="preserve">Сузунский район     </t>
  </si>
  <si>
    <t xml:space="preserve">Татарский район     </t>
  </si>
  <si>
    <t xml:space="preserve">Тогучинский район     </t>
  </si>
  <si>
    <t xml:space="preserve">Убинский район     </t>
  </si>
  <si>
    <t xml:space="preserve">Чановский район     </t>
  </si>
  <si>
    <t xml:space="preserve">Черепановский район     </t>
  </si>
  <si>
    <t xml:space="preserve">Чулымский район     </t>
  </si>
  <si>
    <t>Средняя рыночная стоимость услуг по погребению установленная на территории муниципального района</t>
  </si>
  <si>
    <t>Выпадающие расходы</t>
  </si>
  <si>
    <t>Имеющих родственников, законных представителей (ПФ)</t>
  </si>
  <si>
    <t>Для безродных (ФСС)</t>
  </si>
  <si>
    <t xml:space="preserve">Имеющих родственников, законных представителей </t>
  </si>
  <si>
    <t xml:space="preserve">Для безродных </t>
  </si>
  <si>
    <t xml:space="preserve">Искитимский район         </t>
  </si>
  <si>
    <t xml:space="preserve">Карасукский район         </t>
  </si>
  <si>
    <t xml:space="preserve">Чистоозерный район     </t>
  </si>
  <si>
    <t xml:space="preserve">Безродных </t>
  </si>
  <si>
    <t>Всего захоронений в 2019 году</t>
  </si>
  <si>
    <t xml:space="preserve">Общая рыночная стоимость услуг по погребению </t>
  </si>
  <si>
    <t>Общая стоимость услуг по погребению возмещаемая ПФ и ФФС</t>
  </si>
  <si>
    <t>ВСЕГО</t>
  </si>
  <si>
    <t xml:space="preserve">Кыштовский район         </t>
  </si>
  <si>
    <t xml:space="preserve">Усть - Таркский район     </t>
  </si>
  <si>
    <t xml:space="preserve">план на 2020 </t>
  </si>
  <si>
    <t>Среднее значение</t>
  </si>
  <si>
    <t>Количество захоронений по гарантированному перечню услуг на 2020 год</t>
  </si>
  <si>
    <t>средняя величина выпадающих доходов спец. организации 5,1 т.р. * 16 захоронений</t>
  </si>
  <si>
    <t>Стоимость  услуг по погребению в 2020 году</t>
  </si>
  <si>
    <t xml:space="preserve">Выпадающие расходы оказания услуг по погребению гарантированного перечня услуг по районам Новосибирской области на 2020 год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</si>
</sst>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left" wrapText="1"/>
    </xf>
    <xf numFmtId="164" fontId="4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164" fontId="6" fillId="2" borderId="1" xfId="0" applyNumberFormat="1" applyFont="1" applyFill="1" applyBorder="1" applyAlignment="1">
      <alignment horizontal="left" wrapText="1"/>
    </xf>
    <xf numFmtId="164" fontId="7" fillId="0" borderId="1" xfId="0" applyNumberFormat="1" applyFont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left" wrapText="1"/>
    </xf>
    <xf numFmtId="164" fontId="4" fillId="3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4" fontId="9" fillId="0" borderId="1" xfId="0" applyNumberFormat="1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left" wrapText="1"/>
    </xf>
    <xf numFmtId="0" fontId="4" fillId="4" borderId="0" xfId="0" applyFont="1" applyFill="1" applyAlignment="1">
      <alignment wrapText="1"/>
    </xf>
    <xf numFmtId="164" fontId="4" fillId="3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tabSelected="1" zoomScale="76" zoomScaleNormal="76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2" sqref="A2:A3"/>
    </sheetView>
  </sheetViews>
  <sheetFormatPr defaultColWidth="9.109375" defaultRowHeight="13.8" x14ac:dyDescent="0.25"/>
  <cols>
    <col min="1" max="1" width="9.109375" style="1"/>
    <col min="2" max="2" width="20.44140625" style="8" customWidth="1"/>
    <col min="3" max="3" width="13.88671875" style="1" customWidth="1"/>
    <col min="4" max="4" width="14.6640625" style="1" customWidth="1"/>
    <col min="5" max="5" width="15.44140625" style="1" customWidth="1"/>
    <col min="6" max="6" width="15.33203125" style="1" customWidth="1"/>
    <col min="7" max="8" width="14.33203125" style="1" customWidth="1"/>
    <col min="9" max="11" width="13.5546875" style="1" customWidth="1"/>
    <col min="12" max="12" width="14.6640625" style="1" customWidth="1"/>
    <col min="13" max="13" width="13.88671875" style="1" customWidth="1"/>
    <col min="14" max="14" width="14" style="1" customWidth="1"/>
    <col min="15" max="15" width="13.109375" style="1" customWidth="1"/>
    <col min="16" max="16" width="14.109375" style="1" customWidth="1"/>
    <col min="17" max="17" width="17.6640625" style="1" customWidth="1"/>
    <col min="18" max="16384" width="9.109375" style="1"/>
  </cols>
  <sheetData>
    <row r="1" spans="1:17" ht="42.75" customHeight="1" x14ac:dyDescent="0.25">
      <c r="A1" s="43" t="s">
        <v>51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7" ht="60" customHeight="1" x14ac:dyDescent="0.25">
      <c r="A2" s="47" t="s">
        <v>0</v>
      </c>
      <c r="B2" s="48" t="s">
        <v>4</v>
      </c>
      <c r="C2" s="47" t="s">
        <v>50</v>
      </c>
      <c r="D2" s="47"/>
      <c r="E2" s="45" t="s">
        <v>30</v>
      </c>
      <c r="F2" s="46"/>
      <c r="G2" s="50" t="s">
        <v>40</v>
      </c>
      <c r="H2" s="46" t="s">
        <v>48</v>
      </c>
      <c r="I2" s="49"/>
      <c r="J2" s="46" t="s">
        <v>42</v>
      </c>
      <c r="K2" s="49"/>
      <c r="L2" s="46" t="s">
        <v>41</v>
      </c>
      <c r="M2" s="49"/>
      <c r="N2" s="45" t="s">
        <v>31</v>
      </c>
      <c r="O2" s="45"/>
      <c r="P2" s="44" t="s">
        <v>3</v>
      </c>
      <c r="Q2" s="41" t="s">
        <v>46</v>
      </c>
    </row>
    <row r="3" spans="1:17" ht="108.6" customHeight="1" x14ac:dyDescent="0.25">
      <c r="A3" s="47"/>
      <c r="B3" s="48"/>
      <c r="C3" s="9" t="s">
        <v>32</v>
      </c>
      <c r="D3" s="9" t="s">
        <v>33</v>
      </c>
      <c r="E3" s="9" t="s">
        <v>34</v>
      </c>
      <c r="F3" s="9" t="s">
        <v>35</v>
      </c>
      <c r="G3" s="51"/>
      <c r="H3" s="9" t="s">
        <v>34</v>
      </c>
      <c r="I3" s="9" t="s">
        <v>39</v>
      </c>
      <c r="J3" s="9" t="s">
        <v>34</v>
      </c>
      <c r="K3" s="9" t="s">
        <v>39</v>
      </c>
      <c r="L3" s="9" t="s">
        <v>34</v>
      </c>
      <c r="M3" s="9" t="s">
        <v>39</v>
      </c>
      <c r="N3" s="5" t="s">
        <v>1</v>
      </c>
      <c r="O3" s="5" t="s">
        <v>2</v>
      </c>
      <c r="P3" s="44"/>
      <c r="Q3" s="42" t="s">
        <v>49</v>
      </c>
    </row>
    <row r="4" spans="1:17" ht="19.95" customHeight="1" x14ac:dyDescent="0.25">
      <c r="A4" s="3">
        <v>1</v>
      </c>
      <c r="B4" s="7" t="s">
        <v>5</v>
      </c>
      <c r="C4" s="28">
        <v>7349.83</v>
      </c>
      <c r="D4" s="28">
        <v>7656.08</v>
      </c>
      <c r="E4" s="18">
        <v>12000</v>
      </c>
      <c r="F4" s="18">
        <v>12000</v>
      </c>
      <c r="G4" s="14">
        <v>201</v>
      </c>
      <c r="H4" s="12">
        <v>8</v>
      </c>
      <c r="I4" s="12">
        <v>8</v>
      </c>
      <c r="J4" s="13">
        <f t="shared" ref="J4:J23" si="0">H4*C4</f>
        <v>58798.64</v>
      </c>
      <c r="K4" s="13">
        <f t="shared" ref="K4:K23" si="1">I4*D4</f>
        <v>61248.639999999999</v>
      </c>
      <c r="L4" s="13">
        <f t="shared" ref="L4:L23" si="2">H4*E4</f>
        <v>96000</v>
      </c>
      <c r="M4" s="13">
        <f t="shared" ref="M4:M23" si="3">I4*F4</f>
        <v>96000</v>
      </c>
      <c r="N4" s="13">
        <f t="shared" ref="N4" si="4">L4-J4</f>
        <v>37201.360000000001</v>
      </c>
      <c r="O4" s="13">
        <f t="shared" ref="O4" si="5">M4-K4</f>
        <v>34751.360000000001</v>
      </c>
      <c r="P4" s="17">
        <f t="shared" ref="P4:P23" si="6">O4+N4</f>
        <v>71952.72</v>
      </c>
      <c r="Q4" s="38">
        <f>16*5100</f>
        <v>81600</v>
      </c>
    </row>
    <row r="5" spans="1:17" ht="19.95" customHeight="1" x14ac:dyDescent="0.25">
      <c r="A5" s="3">
        <v>2</v>
      </c>
      <c r="B5" s="7" t="s">
        <v>6</v>
      </c>
      <c r="C5" s="28">
        <v>7349.83</v>
      </c>
      <c r="D5" s="28">
        <v>7656.08</v>
      </c>
      <c r="E5" s="12">
        <v>12000</v>
      </c>
      <c r="F5" s="12">
        <v>12000</v>
      </c>
      <c r="G5" s="14">
        <v>576</v>
      </c>
      <c r="H5" s="12">
        <v>8</v>
      </c>
      <c r="I5" s="12">
        <v>8</v>
      </c>
      <c r="J5" s="13">
        <f t="shared" si="0"/>
        <v>58798.64</v>
      </c>
      <c r="K5" s="13">
        <f t="shared" si="1"/>
        <v>61248.639999999999</v>
      </c>
      <c r="L5" s="13">
        <f t="shared" si="2"/>
        <v>96000</v>
      </c>
      <c r="M5" s="13">
        <f t="shared" si="3"/>
        <v>96000</v>
      </c>
      <c r="N5" s="13">
        <f t="shared" ref="N5:N33" si="7">L5-J5</f>
        <v>37201.360000000001</v>
      </c>
      <c r="O5" s="13">
        <f t="shared" ref="O5:O33" si="8">M5-K5</f>
        <v>34751.360000000001</v>
      </c>
      <c r="P5" s="17">
        <f t="shared" si="6"/>
        <v>71952.72</v>
      </c>
      <c r="Q5" s="38">
        <f t="shared" ref="Q5:Q33" si="9">16*5100</f>
        <v>81600</v>
      </c>
    </row>
    <row r="6" spans="1:17" ht="19.95" customHeight="1" x14ac:dyDescent="0.25">
      <c r="A6" s="3">
        <v>3</v>
      </c>
      <c r="B6" s="7" t="s">
        <v>7</v>
      </c>
      <c r="C6" s="28">
        <v>7349.83</v>
      </c>
      <c r="D6" s="28">
        <v>7656.08</v>
      </c>
      <c r="E6" s="12">
        <v>16550</v>
      </c>
      <c r="F6" s="12">
        <v>16550</v>
      </c>
      <c r="G6" s="14">
        <v>453</v>
      </c>
      <c r="H6" s="12">
        <v>8</v>
      </c>
      <c r="I6" s="12">
        <v>8</v>
      </c>
      <c r="J6" s="13">
        <f t="shared" si="0"/>
        <v>58798.64</v>
      </c>
      <c r="K6" s="13">
        <f t="shared" si="1"/>
        <v>61248.639999999999</v>
      </c>
      <c r="L6" s="13">
        <f t="shared" si="2"/>
        <v>132400</v>
      </c>
      <c r="M6" s="13">
        <f t="shared" si="3"/>
        <v>132400</v>
      </c>
      <c r="N6" s="13">
        <f t="shared" si="7"/>
        <v>73601.36</v>
      </c>
      <c r="O6" s="13">
        <f t="shared" si="8"/>
        <v>71151.360000000001</v>
      </c>
      <c r="P6" s="17">
        <f t="shared" si="6"/>
        <v>144752.72</v>
      </c>
      <c r="Q6" s="38">
        <f t="shared" si="9"/>
        <v>81600</v>
      </c>
    </row>
    <row r="7" spans="1:17" ht="19.95" customHeight="1" x14ac:dyDescent="0.25">
      <c r="A7" s="3">
        <v>4</v>
      </c>
      <c r="B7" s="7" t="s">
        <v>8</v>
      </c>
      <c r="C7" s="28">
        <v>7349.83</v>
      </c>
      <c r="D7" s="28">
        <v>7656.08</v>
      </c>
      <c r="E7" s="12">
        <v>13100</v>
      </c>
      <c r="F7" s="12">
        <v>13755</v>
      </c>
      <c r="G7" s="14">
        <v>350</v>
      </c>
      <c r="H7" s="12">
        <v>8</v>
      </c>
      <c r="I7" s="12">
        <v>8</v>
      </c>
      <c r="J7" s="13">
        <f t="shared" si="0"/>
        <v>58798.64</v>
      </c>
      <c r="K7" s="13">
        <f t="shared" si="1"/>
        <v>61248.639999999999</v>
      </c>
      <c r="L7" s="13">
        <f t="shared" si="2"/>
        <v>104800</v>
      </c>
      <c r="M7" s="13">
        <f t="shared" si="3"/>
        <v>110040</v>
      </c>
      <c r="N7" s="13">
        <f t="shared" si="7"/>
        <v>46001.36</v>
      </c>
      <c r="O7" s="13">
        <f t="shared" si="8"/>
        <v>48791.360000000001</v>
      </c>
      <c r="P7" s="17">
        <f t="shared" si="6"/>
        <v>94792.72</v>
      </c>
      <c r="Q7" s="38">
        <f t="shared" si="9"/>
        <v>81600</v>
      </c>
    </row>
    <row r="8" spans="1:17" ht="19.95" customHeight="1" x14ac:dyDescent="0.25">
      <c r="A8" s="3">
        <v>5</v>
      </c>
      <c r="B8" s="7" t="s">
        <v>9</v>
      </c>
      <c r="C8" s="28">
        <v>7349.83</v>
      </c>
      <c r="D8" s="28">
        <v>7656.08</v>
      </c>
      <c r="E8" s="12">
        <v>13100</v>
      </c>
      <c r="F8" s="12">
        <v>13755</v>
      </c>
      <c r="G8" s="14">
        <v>256</v>
      </c>
      <c r="H8" s="12">
        <v>8</v>
      </c>
      <c r="I8" s="12">
        <v>8</v>
      </c>
      <c r="J8" s="13">
        <f t="shared" si="0"/>
        <v>58798.64</v>
      </c>
      <c r="K8" s="13">
        <f t="shared" si="1"/>
        <v>61248.639999999999</v>
      </c>
      <c r="L8" s="13">
        <f t="shared" si="2"/>
        <v>104800</v>
      </c>
      <c r="M8" s="13">
        <f t="shared" si="3"/>
        <v>110040</v>
      </c>
      <c r="N8" s="13">
        <f t="shared" si="7"/>
        <v>46001.36</v>
      </c>
      <c r="O8" s="13">
        <f t="shared" si="8"/>
        <v>48791.360000000001</v>
      </c>
      <c r="P8" s="17">
        <f t="shared" si="6"/>
        <v>94792.72</v>
      </c>
      <c r="Q8" s="38">
        <f t="shared" si="9"/>
        <v>81600</v>
      </c>
    </row>
    <row r="9" spans="1:17" ht="19.95" customHeight="1" x14ac:dyDescent="0.25">
      <c r="A9" s="3">
        <v>6</v>
      </c>
      <c r="B9" s="7" t="s">
        <v>10</v>
      </c>
      <c r="C9" s="28">
        <v>7349.83</v>
      </c>
      <c r="D9" s="28">
        <v>7656.08</v>
      </c>
      <c r="E9" s="12">
        <v>9698.11</v>
      </c>
      <c r="F9" s="12">
        <v>8496.1200000000008</v>
      </c>
      <c r="G9" s="14">
        <v>227</v>
      </c>
      <c r="H9" s="12">
        <v>8</v>
      </c>
      <c r="I9" s="12">
        <v>8</v>
      </c>
      <c r="J9" s="13">
        <f t="shared" si="0"/>
        <v>58798.64</v>
      </c>
      <c r="K9" s="13">
        <f t="shared" si="1"/>
        <v>61248.639999999999</v>
      </c>
      <c r="L9" s="13">
        <f t="shared" si="2"/>
        <v>77584.88</v>
      </c>
      <c r="M9" s="13">
        <f t="shared" si="3"/>
        <v>67968.960000000006</v>
      </c>
      <c r="N9" s="13">
        <f t="shared" si="7"/>
        <v>18786.240000000005</v>
      </c>
      <c r="O9" s="13">
        <f t="shared" si="8"/>
        <v>6720.320000000007</v>
      </c>
      <c r="P9" s="17">
        <f t="shared" si="6"/>
        <v>25506.560000000012</v>
      </c>
      <c r="Q9" s="38">
        <f t="shared" si="9"/>
        <v>81600</v>
      </c>
    </row>
    <row r="10" spans="1:17" ht="19.95" customHeight="1" x14ac:dyDescent="0.25">
      <c r="A10" s="3">
        <v>7</v>
      </c>
      <c r="B10" s="7" t="s">
        <v>36</v>
      </c>
      <c r="C10" s="28">
        <v>7349.83</v>
      </c>
      <c r="D10" s="28">
        <v>7656.08</v>
      </c>
      <c r="E10" s="12">
        <v>9277.08</v>
      </c>
      <c r="F10" s="12">
        <v>7585.41</v>
      </c>
      <c r="G10" s="14">
        <v>653</v>
      </c>
      <c r="H10" s="12">
        <v>8</v>
      </c>
      <c r="I10" s="12">
        <v>8</v>
      </c>
      <c r="J10" s="13">
        <f t="shared" si="0"/>
        <v>58798.64</v>
      </c>
      <c r="K10" s="13">
        <f t="shared" si="1"/>
        <v>61248.639999999999</v>
      </c>
      <c r="L10" s="13">
        <f t="shared" si="2"/>
        <v>74216.639999999999</v>
      </c>
      <c r="M10" s="13">
        <f t="shared" si="3"/>
        <v>60683.28</v>
      </c>
      <c r="N10" s="13">
        <f t="shared" si="7"/>
        <v>15418</v>
      </c>
      <c r="O10" s="13">
        <f t="shared" si="8"/>
        <v>-565.36000000000058</v>
      </c>
      <c r="P10" s="17">
        <f t="shared" si="6"/>
        <v>14852.64</v>
      </c>
      <c r="Q10" s="38">
        <f t="shared" si="9"/>
        <v>81600</v>
      </c>
    </row>
    <row r="11" spans="1:17" ht="19.95" customHeight="1" x14ac:dyDescent="0.25">
      <c r="A11" s="4">
        <v>8</v>
      </c>
      <c r="B11" s="7" t="s">
        <v>37</v>
      </c>
      <c r="C11" s="28">
        <v>7349.83</v>
      </c>
      <c r="D11" s="28">
        <v>7656.08</v>
      </c>
      <c r="E11" s="12">
        <v>15000</v>
      </c>
      <c r="F11" s="12">
        <v>15000</v>
      </c>
      <c r="G11" s="14">
        <v>574</v>
      </c>
      <c r="H11" s="12">
        <v>8</v>
      </c>
      <c r="I11" s="12">
        <v>8</v>
      </c>
      <c r="J11" s="13">
        <f t="shared" si="0"/>
        <v>58798.64</v>
      </c>
      <c r="K11" s="13">
        <f t="shared" si="1"/>
        <v>61248.639999999999</v>
      </c>
      <c r="L11" s="13">
        <f t="shared" si="2"/>
        <v>120000</v>
      </c>
      <c r="M11" s="13">
        <f t="shared" si="3"/>
        <v>120000</v>
      </c>
      <c r="N11" s="13">
        <f t="shared" si="7"/>
        <v>61201.36</v>
      </c>
      <c r="O11" s="13">
        <f t="shared" si="8"/>
        <v>58751.360000000001</v>
      </c>
      <c r="P11" s="17">
        <f t="shared" si="6"/>
        <v>119952.72</v>
      </c>
      <c r="Q11" s="38">
        <f t="shared" si="9"/>
        <v>81600</v>
      </c>
    </row>
    <row r="12" spans="1:17" ht="19.95" customHeight="1" x14ac:dyDescent="0.25">
      <c r="A12" s="4">
        <v>9</v>
      </c>
      <c r="B12" s="7" t="s">
        <v>11</v>
      </c>
      <c r="C12" s="28">
        <v>7349.83</v>
      </c>
      <c r="D12" s="28">
        <v>7656.08</v>
      </c>
      <c r="E12" s="12">
        <v>13250</v>
      </c>
      <c r="F12" s="12">
        <v>13250</v>
      </c>
      <c r="G12" s="14">
        <v>323</v>
      </c>
      <c r="H12" s="12">
        <v>8</v>
      </c>
      <c r="I12" s="12">
        <v>8</v>
      </c>
      <c r="J12" s="13">
        <f t="shared" si="0"/>
        <v>58798.64</v>
      </c>
      <c r="K12" s="13">
        <f t="shared" si="1"/>
        <v>61248.639999999999</v>
      </c>
      <c r="L12" s="13">
        <f t="shared" si="2"/>
        <v>106000</v>
      </c>
      <c r="M12" s="13">
        <f t="shared" si="3"/>
        <v>106000</v>
      </c>
      <c r="N12" s="13">
        <f t="shared" si="7"/>
        <v>47201.36</v>
      </c>
      <c r="O12" s="13">
        <f t="shared" si="8"/>
        <v>44751.360000000001</v>
      </c>
      <c r="P12" s="17">
        <f t="shared" si="6"/>
        <v>91952.72</v>
      </c>
      <c r="Q12" s="38">
        <f t="shared" si="9"/>
        <v>81600</v>
      </c>
    </row>
    <row r="13" spans="1:17" ht="19.95" customHeight="1" x14ac:dyDescent="0.25">
      <c r="A13" s="4">
        <v>10</v>
      </c>
      <c r="B13" s="7" t="s">
        <v>12</v>
      </c>
      <c r="C13" s="28">
        <v>7349.83</v>
      </c>
      <c r="D13" s="28">
        <v>7656.08</v>
      </c>
      <c r="E13" s="12">
        <v>22817.77</v>
      </c>
      <c r="F13" s="12">
        <v>22817.77</v>
      </c>
      <c r="G13" s="14">
        <v>278</v>
      </c>
      <c r="H13" s="12">
        <v>8</v>
      </c>
      <c r="I13" s="12">
        <v>8</v>
      </c>
      <c r="J13" s="13">
        <f t="shared" si="0"/>
        <v>58798.64</v>
      </c>
      <c r="K13" s="13">
        <f t="shared" si="1"/>
        <v>61248.639999999999</v>
      </c>
      <c r="L13" s="13">
        <f t="shared" si="2"/>
        <v>182542.16</v>
      </c>
      <c r="M13" s="13">
        <f t="shared" si="3"/>
        <v>182542.16</v>
      </c>
      <c r="N13" s="13">
        <f t="shared" si="7"/>
        <v>123743.52</v>
      </c>
      <c r="O13" s="13">
        <f t="shared" si="8"/>
        <v>121293.52</v>
      </c>
      <c r="P13" s="17">
        <f t="shared" si="6"/>
        <v>245037.04</v>
      </c>
      <c r="Q13" s="38">
        <f t="shared" si="9"/>
        <v>81600</v>
      </c>
    </row>
    <row r="14" spans="1:17" ht="19.95" customHeight="1" x14ac:dyDescent="0.25">
      <c r="A14" s="4">
        <v>11</v>
      </c>
      <c r="B14" s="7" t="s">
        <v>13</v>
      </c>
      <c r="C14" s="28">
        <v>7349.83</v>
      </c>
      <c r="D14" s="28">
        <v>7656.08</v>
      </c>
      <c r="E14" s="12">
        <v>25000</v>
      </c>
      <c r="F14" s="12">
        <v>25000</v>
      </c>
      <c r="G14" s="14">
        <v>625</v>
      </c>
      <c r="H14" s="12">
        <v>8</v>
      </c>
      <c r="I14" s="12">
        <v>8</v>
      </c>
      <c r="J14" s="13">
        <f t="shared" si="0"/>
        <v>58798.64</v>
      </c>
      <c r="K14" s="13">
        <f t="shared" si="1"/>
        <v>61248.639999999999</v>
      </c>
      <c r="L14" s="13">
        <f t="shared" si="2"/>
        <v>200000</v>
      </c>
      <c r="M14" s="13">
        <f t="shared" si="3"/>
        <v>200000</v>
      </c>
      <c r="N14" s="13">
        <f t="shared" si="7"/>
        <v>141201.35999999999</v>
      </c>
      <c r="O14" s="13">
        <f t="shared" si="8"/>
        <v>138751.35999999999</v>
      </c>
      <c r="P14" s="17">
        <f t="shared" si="6"/>
        <v>279952.71999999997</v>
      </c>
      <c r="Q14" s="38">
        <f t="shared" si="9"/>
        <v>81600</v>
      </c>
    </row>
    <row r="15" spans="1:17" ht="19.95" customHeight="1" x14ac:dyDescent="0.25">
      <c r="A15" s="4">
        <v>12</v>
      </c>
      <c r="B15" s="7" t="s">
        <v>14</v>
      </c>
      <c r="C15" s="28">
        <v>7349.83</v>
      </c>
      <c r="D15" s="28">
        <v>7656.08</v>
      </c>
      <c r="E15" s="12">
        <v>10048.27</v>
      </c>
      <c r="F15" s="28">
        <v>7656.08</v>
      </c>
      <c r="G15" s="14">
        <v>205</v>
      </c>
      <c r="H15" s="12">
        <v>8</v>
      </c>
      <c r="I15" s="12">
        <v>8</v>
      </c>
      <c r="J15" s="13">
        <f t="shared" si="0"/>
        <v>58798.64</v>
      </c>
      <c r="K15" s="13">
        <f t="shared" si="1"/>
        <v>61248.639999999999</v>
      </c>
      <c r="L15" s="13">
        <f t="shared" si="2"/>
        <v>80386.16</v>
      </c>
      <c r="M15" s="13">
        <f t="shared" si="3"/>
        <v>61248.639999999999</v>
      </c>
      <c r="N15" s="13">
        <f t="shared" si="7"/>
        <v>21587.520000000004</v>
      </c>
      <c r="O15" s="13">
        <f t="shared" si="8"/>
        <v>0</v>
      </c>
      <c r="P15" s="17">
        <f t="shared" si="6"/>
        <v>21587.520000000004</v>
      </c>
      <c r="Q15" s="38">
        <f t="shared" si="9"/>
        <v>81600</v>
      </c>
    </row>
    <row r="16" spans="1:17" ht="19.95" customHeight="1" x14ac:dyDescent="0.25">
      <c r="A16" s="6">
        <v>13</v>
      </c>
      <c r="B16" s="7" t="s">
        <v>15</v>
      </c>
      <c r="C16" s="28">
        <v>7349.83</v>
      </c>
      <c r="D16" s="28">
        <v>7656.08</v>
      </c>
      <c r="E16" s="28">
        <v>7349.83</v>
      </c>
      <c r="F16" s="28">
        <v>7656.08</v>
      </c>
      <c r="G16" s="15">
        <v>453</v>
      </c>
      <c r="H16" s="12">
        <v>8</v>
      </c>
      <c r="I16" s="12">
        <v>8</v>
      </c>
      <c r="J16" s="13">
        <f t="shared" si="0"/>
        <v>58798.64</v>
      </c>
      <c r="K16" s="13">
        <f t="shared" si="1"/>
        <v>61248.639999999999</v>
      </c>
      <c r="L16" s="13">
        <f t="shared" si="2"/>
        <v>58798.64</v>
      </c>
      <c r="M16" s="13">
        <f t="shared" si="3"/>
        <v>61248.639999999999</v>
      </c>
      <c r="N16" s="13">
        <f t="shared" si="7"/>
        <v>0</v>
      </c>
      <c r="O16" s="13">
        <f t="shared" si="8"/>
        <v>0</v>
      </c>
      <c r="P16" s="17">
        <f t="shared" si="6"/>
        <v>0</v>
      </c>
      <c r="Q16" s="38">
        <f t="shared" si="9"/>
        <v>81600</v>
      </c>
    </row>
    <row r="17" spans="1:17" ht="19.95" customHeight="1" x14ac:dyDescent="0.25">
      <c r="A17" s="6">
        <v>14</v>
      </c>
      <c r="B17" s="7" t="s">
        <v>16</v>
      </c>
      <c r="C17" s="28">
        <v>7349.83</v>
      </c>
      <c r="D17" s="28">
        <v>7656.08</v>
      </c>
      <c r="E17" s="12">
        <v>14050</v>
      </c>
      <c r="F17" s="12">
        <v>14050</v>
      </c>
      <c r="G17" s="14">
        <v>807</v>
      </c>
      <c r="H17" s="12">
        <v>8</v>
      </c>
      <c r="I17" s="12">
        <v>8</v>
      </c>
      <c r="J17" s="13">
        <f t="shared" si="0"/>
        <v>58798.64</v>
      </c>
      <c r="K17" s="13">
        <f t="shared" si="1"/>
        <v>61248.639999999999</v>
      </c>
      <c r="L17" s="13">
        <f t="shared" si="2"/>
        <v>112400</v>
      </c>
      <c r="M17" s="13">
        <f t="shared" si="3"/>
        <v>112400</v>
      </c>
      <c r="N17" s="13">
        <f t="shared" si="7"/>
        <v>53601.36</v>
      </c>
      <c r="O17" s="13">
        <f t="shared" si="8"/>
        <v>51151.360000000001</v>
      </c>
      <c r="P17" s="17">
        <f t="shared" si="6"/>
        <v>104752.72</v>
      </c>
      <c r="Q17" s="38">
        <f t="shared" si="9"/>
        <v>81600</v>
      </c>
    </row>
    <row r="18" spans="1:17" ht="19.95" customHeight="1" x14ac:dyDescent="0.25">
      <c r="A18" s="6">
        <v>15</v>
      </c>
      <c r="B18" s="7" t="s">
        <v>17</v>
      </c>
      <c r="C18" s="28">
        <v>7349.83</v>
      </c>
      <c r="D18" s="28">
        <v>7656.08</v>
      </c>
      <c r="E18" s="28">
        <v>7349.83</v>
      </c>
      <c r="F18" s="28">
        <v>7656.08</v>
      </c>
      <c r="G18" s="15">
        <v>425</v>
      </c>
      <c r="H18" s="12">
        <v>8</v>
      </c>
      <c r="I18" s="12">
        <v>8</v>
      </c>
      <c r="J18" s="13">
        <f t="shared" si="0"/>
        <v>58798.64</v>
      </c>
      <c r="K18" s="13">
        <f t="shared" si="1"/>
        <v>61248.639999999999</v>
      </c>
      <c r="L18" s="13">
        <f t="shared" si="2"/>
        <v>58798.64</v>
      </c>
      <c r="M18" s="13">
        <f t="shared" si="3"/>
        <v>61248.639999999999</v>
      </c>
      <c r="N18" s="13">
        <f t="shared" si="7"/>
        <v>0</v>
      </c>
      <c r="O18" s="13">
        <f t="shared" si="8"/>
        <v>0</v>
      </c>
      <c r="P18" s="17">
        <f t="shared" si="6"/>
        <v>0</v>
      </c>
      <c r="Q18" s="38">
        <f t="shared" si="9"/>
        <v>81600</v>
      </c>
    </row>
    <row r="19" spans="1:17" ht="19.95" customHeight="1" x14ac:dyDescent="0.25">
      <c r="A19" s="6">
        <v>16</v>
      </c>
      <c r="B19" s="7" t="s">
        <v>44</v>
      </c>
      <c r="C19" s="28">
        <v>7349.83</v>
      </c>
      <c r="D19" s="28">
        <v>7656.08</v>
      </c>
      <c r="E19" s="18">
        <v>8628.19</v>
      </c>
      <c r="F19" s="18">
        <v>8336.8799999999992</v>
      </c>
      <c r="G19" s="14">
        <v>163</v>
      </c>
      <c r="H19" s="12">
        <v>8</v>
      </c>
      <c r="I19" s="12">
        <v>8</v>
      </c>
      <c r="J19" s="13">
        <f t="shared" si="0"/>
        <v>58798.64</v>
      </c>
      <c r="K19" s="13">
        <f t="shared" si="1"/>
        <v>61248.639999999999</v>
      </c>
      <c r="L19" s="13">
        <f t="shared" si="2"/>
        <v>69025.52</v>
      </c>
      <c r="M19" s="13">
        <f t="shared" si="3"/>
        <v>66695.039999999994</v>
      </c>
      <c r="N19" s="13">
        <f t="shared" si="7"/>
        <v>10226.880000000005</v>
      </c>
      <c r="O19" s="13">
        <f t="shared" si="8"/>
        <v>5446.3999999999942</v>
      </c>
      <c r="P19" s="17">
        <f t="shared" si="6"/>
        <v>15673.279999999999</v>
      </c>
      <c r="Q19" s="38">
        <f t="shared" si="9"/>
        <v>81600</v>
      </c>
    </row>
    <row r="20" spans="1:17" ht="19.95" customHeight="1" x14ac:dyDescent="0.25">
      <c r="A20" s="6">
        <v>17</v>
      </c>
      <c r="B20" s="7" t="s">
        <v>18</v>
      </c>
      <c r="C20" s="28">
        <v>7349.83</v>
      </c>
      <c r="D20" s="28">
        <v>7656.08</v>
      </c>
      <c r="E20" s="11">
        <v>24450</v>
      </c>
      <c r="F20" s="11">
        <v>24450</v>
      </c>
      <c r="G20" s="15">
        <v>322</v>
      </c>
      <c r="H20" s="12">
        <v>8</v>
      </c>
      <c r="I20" s="12">
        <v>8</v>
      </c>
      <c r="J20" s="13">
        <f t="shared" si="0"/>
        <v>58798.64</v>
      </c>
      <c r="K20" s="13">
        <f t="shared" si="1"/>
        <v>61248.639999999999</v>
      </c>
      <c r="L20" s="13">
        <f t="shared" si="2"/>
        <v>195600</v>
      </c>
      <c r="M20" s="13">
        <f t="shared" si="3"/>
        <v>195600</v>
      </c>
      <c r="N20" s="13">
        <f t="shared" si="7"/>
        <v>136801.35999999999</v>
      </c>
      <c r="O20" s="13">
        <f t="shared" si="8"/>
        <v>134351.35999999999</v>
      </c>
      <c r="P20" s="17">
        <f t="shared" si="6"/>
        <v>271152.71999999997</v>
      </c>
      <c r="Q20" s="38">
        <f t="shared" si="9"/>
        <v>81600</v>
      </c>
    </row>
    <row r="21" spans="1:17" ht="19.95" customHeight="1" x14ac:dyDescent="0.25">
      <c r="A21" s="6">
        <v>18</v>
      </c>
      <c r="B21" s="7" t="s">
        <v>19</v>
      </c>
      <c r="C21" s="28">
        <v>7349.83</v>
      </c>
      <c r="D21" s="28">
        <v>7656.08</v>
      </c>
      <c r="E21" s="28">
        <v>7349.83</v>
      </c>
      <c r="F21" s="28">
        <v>7656.08</v>
      </c>
      <c r="G21" s="15">
        <v>655</v>
      </c>
      <c r="H21" s="12">
        <v>8</v>
      </c>
      <c r="I21" s="12">
        <v>8</v>
      </c>
      <c r="J21" s="13">
        <f t="shared" si="0"/>
        <v>58798.64</v>
      </c>
      <c r="K21" s="13">
        <f t="shared" si="1"/>
        <v>61248.639999999999</v>
      </c>
      <c r="L21" s="13">
        <f t="shared" si="2"/>
        <v>58798.64</v>
      </c>
      <c r="M21" s="13">
        <f t="shared" si="3"/>
        <v>61248.639999999999</v>
      </c>
      <c r="N21" s="13">
        <f t="shared" si="7"/>
        <v>0</v>
      </c>
      <c r="O21" s="13">
        <f t="shared" si="8"/>
        <v>0</v>
      </c>
      <c r="P21" s="17">
        <f t="shared" si="6"/>
        <v>0</v>
      </c>
      <c r="Q21" s="38">
        <f t="shared" si="9"/>
        <v>81600</v>
      </c>
    </row>
    <row r="22" spans="1:17" ht="19.95" customHeight="1" x14ac:dyDescent="0.25">
      <c r="A22" s="6">
        <v>19</v>
      </c>
      <c r="B22" s="7" t="s">
        <v>20</v>
      </c>
      <c r="C22" s="28">
        <v>7349.83</v>
      </c>
      <c r="D22" s="28">
        <v>7656.08</v>
      </c>
      <c r="E22" s="28">
        <v>7349.83</v>
      </c>
      <c r="F22" s="28">
        <v>7656.08</v>
      </c>
      <c r="G22" s="16">
        <v>2090</v>
      </c>
      <c r="H22" s="12">
        <v>8</v>
      </c>
      <c r="I22" s="12">
        <v>8</v>
      </c>
      <c r="J22" s="13">
        <f t="shared" si="0"/>
        <v>58798.64</v>
      </c>
      <c r="K22" s="13">
        <f t="shared" si="1"/>
        <v>61248.639999999999</v>
      </c>
      <c r="L22" s="13">
        <f t="shared" si="2"/>
        <v>58798.64</v>
      </c>
      <c r="M22" s="13">
        <f t="shared" si="3"/>
        <v>61248.639999999999</v>
      </c>
      <c r="N22" s="13">
        <f t="shared" si="7"/>
        <v>0</v>
      </c>
      <c r="O22" s="13">
        <f t="shared" si="8"/>
        <v>0</v>
      </c>
      <c r="P22" s="17">
        <f>O22+N22</f>
        <v>0</v>
      </c>
      <c r="Q22" s="38">
        <f t="shared" si="9"/>
        <v>81600</v>
      </c>
    </row>
    <row r="23" spans="1:17" ht="19.95" customHeight="1" x14ac:dyDescent="0.25">
      <c r="A23" s="6">
        <v>20</v>
      </c>
      <c r="B23" s="7" t="s">
        <v>21</v>
      </c>
      <c r="C23" s="28">
        <v>7349.83</v>
      </c>
      <c r="D23" s="28">
        <v>7656.08</v>
      </c>
      <c r="E23" s="13">
        <v>9300</v>
      </c>
      <c r="F23" s="13">
        <v>9700</v>
      </c>
      <c r="G23" s="16">
        <v>490</v>
      </c>
      <c r="H23" s="12">
        <v>8</v>
      </c>
      <c r="I23" s="12">
        <v>8</v>
      </c>
      <c r="J23" s="13">
        <f t="shared" si="0"/>
        <v>58798.64</v>
      </c>
      <c r="K23" s="13">
        <f t="shared" si="1"/>
        <v>61248.639999999999</v>
      </c>
      <c r="L23" s="13">
        <f t="shared" si="2"/>
        <v>74400</v>
      </c>
      <c r="M23" s="13">
        <f t="shared" si="3"/>
        <v>77600</v>
      </c>
      <c r="N23" s="13">
        <f t="shared" si="7"/>
        <v>15601.36</v>
      </c>
      <c r="O23" s="13">
        <f t="shared" si="8"/>
        <v>16351.36</v>
      </c>
      <c r="P23" s="17">
        <f t="shared" si="6"/>
        <v>31952.720000000001</v>
      </c>
      <c r="Q23" s="38">
        <f t="shared" si="9"/>
        <v>81600</v>
      </c>
    </row>
    <row r="24" spans="1:17" ht="19.95" customHeight="1" x14ac:dyDescent="0.25">
      <c r="A24" s="6">
        <v>21</v>
      </c>
      <c r="B24" s="7" t="s">
        <v>22</v>
      </c>
      <c r="C24" s="28">
        <v>7349.83</v>
      </c>
      <c r="D24" s="28">
        <v>7656.08</v>
      </c>
      <c r="E24" s="19">
        <v>18000</v>
      </c>
      <c r="F24" s="19">
        <v>18000</v>
      </c>
      <c r="G24" s="20">
        <v>144</v>
      </c>
      <c r="H24" s="12">
        <v>8</v>
      </c>
      <c r="I24" s="12">
        <v>8</v>
      </c>
      <c r="J24" s="13">
        <f>H24*C24</f>
        <v>58798.64</v>
      </c>
      <c r="K24" s="13">
        <f>I24*D24</f>
        <v>61248.639999999999</v>
      </c>
      <c r="L24" s="13">
        <f>H24*E24</f>
        <v>144000</v>
      </c>
      <c r="M24" s="13">
        <f>I24*F24</f>
        <v>144000</v>
      </c>
      <c r="N24" s="13">
        <f t="shared" si="7"/>
        <v>85201.36</v>
      </c>
      <c r="O24" s="13">
        <f t="shared" si="8"/>
        <v>82751.360000000001</v>
      </c>
      <c r="P24" s="17">
        <f>O24+N24</f>
        <v>167952.72</v>
      </c>
      <c r="Q24" s="38">
        <f t="shared" si="9"/>
        <v>81600</v>
      </c>
    </row>
    <row r="25" spans="1:17" s="34" customFormat="1" ht="19.95" customHeight="1" x14ac:dyDescent="0.25">
      <c r="A25" s="24">
        <v>22</v>
      </c>
      <c r="B25" s="25" t="s">
        <v>23</v>
      </c>
      <c r="C25" s="29">
        <v>7349.83</v>
      </c>
      <c r="D25" s="29">
        <v>7656.08</v>
      </c>
      <c r="E25" s="26">
        <v>12097.33</v>
      </c>
      <c r="F25" s="26">
        <v>12588.98</v>
      </c>
      <c r="G25" s="26">
        <v>449</v>
      </c>
      <c r="H25" s="35">
        <v>8</v>
      </c>
      <c r="I25" s="35">
        <v>8</v>
      </c>
      <c r="J25" s="26">
        <f>H25*C25</f>
        <v>58798.64</v>
      </c>
      <c r="K25" s="26">
        <f>I25*D25</f>
        <v>61248.639999999999</v>
      </c>
      <c r="L25" s="26">
        <f>H25*E25</f>
        <v>96778.64</v>
      </c>
      <c r="M25" s="26">
        <f>I25*F25</f>
        <v>100711.84</v>
      </c>
      <c r="N25" s="26">
        <f t="shared" si="7"/>
        <v>37980</v>
      </c>
      <c r="O25" s="26">
        <f t="shared" si="8"/>
        <v>39463.199999999997</v>
      </c>
      <c r="P25" s="27">
        <f>O25+N25</f>
        <v>77443.199999999997</v>
      </c>
      <c r="Q25" s="38">
        <f t="shared" si="9"/>
        <v>81600</v>
      </c>
    </row>
    <row r="26" spans="1:17" ht="19.95" customHeight="1" x14ac:dyDescent="0.25">
      <c r="A26" s="6">
        <v>23</v>
      </c>
      <c r="B26" s="7" t="s">
        <v>24</v>
      </c>
      <c r="C26" s="28">
        <v>7349.83</v>
      </c>
      <c r="D26" s="28">
        <v>7656.08</v>
      </c>
      <c r="E26" s="28">
        <v>7349.83</v>
      </c>
      <c r="F26" s="28">
        <v>7656.08</v>
      </c>
      <c r="G26" s="15">
        <v>547</v>
      </c>
      <c r="H26" s="12">
        <v>8</v>
      </c>
      <c r="I26" s="12">
        <v>8</v>
      </c>
      <c r="J26" s="13">
        <f>H26*C26</f>
        <v>58798.64</v>
      </c>
      <c r="K26" s="13">
        <f t="shared" ref="K26:K33" si="10">I26*D26</f>
        <v>61248.639999999999</v>
      </c>
      <c r="L26" s="13">
        <f t="shared" ref="L26:L33" si="11">H26*E26</f>
        <v>58798.64</v>
      </c>
      <c r="M26" s="13">
        <f t="shared" ref="M26:M33" si="12">I26*F26</f>
        <v>61248.639999999999</v>
      </c>
      <c r="N26" s="13">
        <f t="shared" si="7"/>
        <v>0</v>
      </c>
      <c r="O26" s="13">
        <f t="shared" si="8"/>
        <v>0</v>
      </c>
      <c r="P26" s="17">
        <f t="shared" ref="P26:P33" si="13">O26+N26</f>
        <v>0</v>
      </c>
      <c r="Q26" s="38">
        <f t="shared" si="9"/>
        <v>81600</v>
      </c>
    </row>
    <row r="27" spans="1:17" ht="19.95" customHeight="1" x14ac:dyDescent="0.25">
      <c r="A27" s="6">
        <v>24</v>
      </c>
      <c r="B27" s="7" t="s">
        <v>25</v>
      </c>
      <c r="C27" s="28">
        <v>7349.83</v>
      </c>
      <c r="D27" s="28">
        <v>7656.08</v>
      </c>
      <c r="E27" s="13">
        <v>9220</v>
      </c>
      <c r="F27" s="13">
        <v>9673</v>
      </c>
      <c r="G27" s="16">
        <v>960</v>
      </c>
      <c r="H27" s="12">
        <v>8</v>
      </c>
      <c r="I27" s="12">
        <v>8</v>
      </c>
      <c r="J27" s="13">
        <f t="shared" ref="J27:J33" si="14">H27*C27</f>
        <v>58798.64</v>
      </c>
      <c r="K27" s="13">
        <f t="shared" si="10"/>
        <v>61248.639999999999</v>
      </c>
      <c r="L27" s="13">
        <f t="shared" si="11"/>
        <v>73760</v>
      </c>
      <c r="M27" s="13">
        <f t="shared" si="12"/>
        <v>77384</v>
      </c>
      <c r="N27" s="13">
        <f t="shared" si="7"/>
        <v>14961.36</v>
      </c>
      <c r="O27" s="13">
        <f t="shared" si="8"/>
        <v>16135.36</v>
      </c>
      <c r="P27" s="17">
        <f t="shared" si="13"/>
        <v>31096.720000000001</v>
      </c>
      <c r="Q27" s="38">
        <f t="shared" si="9"/>
        <v>81600</v>
      </c>
    </row>
    <row r="28" spans="1:17" ht="19.95" customHeight="1" x14ac:dyDescent="0.25">
      <c r="A28" s="6">
        <v>25</v>
      </c>
      <c r="B28" s="7" t="s">
        <v>26</v>
      </c>
      <c r="C28" s="28">
        <v>7349.83</v>
      </c>
      <c r="D28" s="28">
        <v>7656.08</v>
      </c>
      <c r="E28" s="19">
        <v>12500</v>
      </c>
      <c r="F28" s="19">
        <v>12500</v>
      </c>
      <c r="G28" s="20">
        <v>185</v>
      </c>
      <c r="H28" s="12">
        <v>8</v>
      </c>
      <c r="I28" s="12">
        <v>8</v>
      </c>
      <c r="J28" s="13">
        <f t="shared" si="14"/>
        <v>58798.64</v>
      </c>
      <c r="K28" s="13">
        <f t="shared" si="10"/>
        <v>61248.639999999999</v>
      </c>
      <c r="L28" s="13">
        <f t="shared" si="11"/>
        <v>100000</v>
      </c>
      <c r="M28" s="13">
        <f t="shared" si="12"/>
        <v>100000</v>
      </c>
      <c r="N28" s="13">
        <f t="shared" si="7"/>
        <v>41201.360000000001</v>
      </c>
      <c r="O28" s="13">
        <f t="shared" si="8"/>
        <v>38751.360000000001</v>
      </c>
      <c r="P28" s="17">
        <f t="shared" si="13"/>
        <v>79952.72</v>
      </c>
      <c r="Q28" s="38">
        <f t="shared" si="9"/>
        <v>81600</v>
      </c>
    </row>
    <row r="29" spans="1:17" ht="26.4" customHeight="1" x14ac:dyDescent="0.25">
      <c r="A29" s="6">
        <v>26</v>
      </c>
      <c r="B29" s="7" t="s">
        <v>45</v>
      </c>
      <c r="C29" s="28">
        <v>7349.83</v>
      </c>
      <c r="D29" s="28">
        <v>7656.08</v>
      </c>
      <c r="E29" s="13">
        <v>13000</v>
      </c>
      <c r="F29" s="13">
        <v>13000</v>
      </c>
      <c r="G29" s="16">
        <v>149</v>
      </c>
      <c r="H29" s="12">
        <v>8</v>
      </c>
      <c r="I29" s="12">
        <v>8</v>
      </c>
      <c r="J29" s="13">
        <f t="shared" si="14"/>
        <v>58798.64</v>
      </c>
      <c r="K29" s="13">
        <f t="shared" si="10"/>
        <v>61248.639999999999</v>
      </c>
      <c r="L29" s="13">
        <f t="shared" si="11"/>
        <v>104000</v>
      </c>
      <c r="M29" s="13">
        <f t="shared" si="12"/>
        <v>104000</v>
      </c>
      <c r="N29" s="13">
        <f t="shared" si="7"/>
        <v>45201.36</v>
      </c>
      <c r="O29" s="13">
        <f t="shared" si="8"/>
        <v>42751.360000000001</v>
      </c>
      <c r="P29" s="17">
        <f t="shared" si="13"/>
        <v>87952.72</v>
      </c>
      <c r="Q29" s="38">
        <f t="shared" si="9"/>
        <v>81600</v>
      </c>
    </row>
    <row r="30" spans="1:17" ht="19.95" customHeight="1" x14ac:dyDescent="0.25">
      <c r="A30" s="6">
        <v>27</v>
      </c>
      <c r="B30" s="7" t="s">
        <v>27</v>
      </c>
      <c r="C30" s="28">
        <v>7349.83</v>
      </c>
      <c r="D30" s="28">
        <v>7656.08</v>
      </c>
      <c r="E30" s="13">
        <v>14500</v>
      </c>
      <c r="F30" s="13">
        <v>14500</v>
      </c>
      <c r="G30" s="16">
        <v>361</v>
      </c>
      <c r="H30" s="12">
        <v>8</v>
      </c>
      <c r="I30" s="12">
        <v>8</v>
      </c>
      <c r="J30" s="13">
        <f t="shared" si="14"/>
        <v>58798.64</v>
      </c>
      <c r="K30" s="13">
        <f t="shared" si="10"/>
        <v>61248.639999999999</v>
      </c>
      <c r="L30" s="13">
        <f t="shared" si="11"/>
        <v>116000</v>
      </c>
      <c r="M30" s="13">
        <f t="shared" si="12"/>
        <v>116000</v>
      </c>
      <c r="N30" s="13">
        <f t="shared" si="7"/>
        <v>57201.36</v>
      </c>
      <c r="O30" s="13">
        <f t="shared" si="8"/>
        <v>54751.360000000001</v>
      </c>
      <c r="P30" s="17">
        <f t="shared" si="13"/>
        <v>111952.72</v>
      </c>
      <c r="Q30" s="38">
        <f t="shared" si="9"/>
        <v>81600</v>
      </c>
    </row>
    <row r="31" spans="1:17" ht="19.95" customHeight="1" x14ac:dyDescent="0.25">
      <c r="A31" s="6">
        <v>28</v>
      </c>
      <c r="B31" s="7" t="s">
        <v>28</v>
      </c>
      <c r="C31" s="28">
        <v>7349.83</v>
      </c>
      <c r="D31" s="28">
        <v>7656.08</v>
      </c>
      <c r="E31" s="21">
        <v>14000</v>
      </c>
      <c r="F31" s="21">
        <v>15000</v>
      </c>
      <c r="G31" s="22">
        <v>692</v>
      </c>
      <c r="H31" s="12">
        <v>8</v>
      </c>
      <c r="I31" s="12">
        <v>8</v>
      </c>
      <c r="J31" s="13">
        <f t="shared" si="14"/>
        <v>58798.64</v>
      </c>
      <c r="K31" s="13">
        <f t="shared" si="10"/>
        <v>61248.639999999999</v>
      </c>
      <c r="L31" s="13">
        <f t="shared" si="11"/>
        <v>112000</v>
      </c>
      <c r="M31" s="13">
        <f t="shared" si="12"/>
        <v>120000</v>
      </c>
      <c r="N31" s="13">
        <f t="shared" si="7"/>
        <v>53201.36</v>
      </c>
      <c r="O31" s="13">
        <f t="shared" si="8"/>
        <v>58751.360000000001</v>
      </c>
      <c r="P31" s="17">
        <f t="shared" si="13"/>
        <v>111952.72</v>
      </c>
      <c r="Q31" s="38">
        <f t="shared" si="9"/>
        <v>81600</v>
      </c>
    </row>
    <row r="32" spans="1:17" ht="19.95" customHeight="1" x14ac:dyDescent="0.25">
      <c r="A32" s="6">
        <v>29</v>
      </c>
      <c r="B32" s="7" t="s">
        <v>38</v>
      </c>
      <c r="C32" s="28">
        <v>7349.83</v>
      </c>
      <c r="D32" s="28">
        <v>7656.08</v>
      </c>
      <c r="E32" s="11">
        <v>12400</v>
      </c>
      <c r="F32" s="11">
        <v>12400</v>
      </c>
      <c r="G32" s="15">
        <v>217</v>
      </c>
      <c r="H32" s="12">
        <v>8</v>
      </c>
      <c r="I32" s="12">
        <v>8</v>
      </c>
      <c r="J32" s="13">
        <f t="shared" si="14"/>
        <v>58798.64</v>
      </c>
      <c r="K32" s="13">
        <f t="shared" si="10"/>
        <v>61248.639999999999</v>
      </c>
      <c r="L32" s="13">
        <f t="shared" si="11"/>
        <v>99200</v>
      </c>
      <c r="M32" s="13">
        <f t="shared" si="12"/>
        <v>99200</v>
      </c>
      <c r="N32" s="13">
        <f t="shared" si="7"/>
        <v>40401.360000000001</v>
      </c>
      <c r="O32" s="13">
        <f t="shared" si="8"/>
        <v>37951.360000000001</v>
      </c>
      <c r="P32" s="17">
        <f t="shared" si="13"/>
        <v>78352.72</v>
      </c>
      <c r="Q32" s="38">
        <f t="shared" si="9"/>
        <v>81600</v>
      </c>
    </row>
    <row r="33" spans="1:17" ht="19.95" customHeight="1" x14ac:dyDescent="0.25">
      <c r="A33" s="6">
        <v>30</v>
      </c>
      <c r="B33" s="7" t="s">
        <v>29</v>
      </c>
      <c r="C33" s="28">
        <v>7349.83</v>
      </c>
      <c r="D33" s="28">
        <v>7656.08</v>
      </c>
      <c r="E33" s="28">
        <v>7349.83</v>
      </c>
      <c r="F33" s="28">
        <v>7656.08</v>
      </c>
      <c r="G33" s="16">
        <v>353</v>
      </c>
      <c r="H33" s="12">
        <v>8</v>
      </c>
      <c r="I33" s="12">
        <v>8</v>
      </c>
      <c r="J33" s="13">
        <f t="shared" si="14"/>
        <v>58798.64</v>
      </c>
      <c r="K33" s="13">
        <f t="shared" si="10"/>
        <v>61248.639999999999</v>
      </c>
      <c r="L33" s="13">
        <f t="shared" si="11"/>
        <v>58798.64</v>
      </c>
      <c r="M33" s="13">
        <f t="shared" si="12"/>
        <v>61248.639999999999</v>
      </c>
      <c r="N33" s="13">
        <f t="shared" si="7"/>
        <v>0</v>
      </c>
      <c r="O33" s="13">
        <f t="shared" si="8"/>
        <v>0</v>
      </c>
      <c r="P33" s="17">
        <f t="shared" si="13"/>
        <v>0</v>
      </c>
      <c r="Q33" s="38">
        <f t="shared" si="9"/>
        <v>81600</v>
      </c>
    </row>
    <row r="34" spans="1:17" ht="15.6" x14ac:dyDescent="0.25">
      <c r="A34" s="2"/>
      <c r="B34" s="10" t="s">
        <v>43</v>
      </c>
      <c r="C34" s="2"/>
      <c r="D34" s="2"/>
      <c r="E34" s="2"/>
      <c r="F34" s="2"/>
      <c r="G34" s="40">
        <f>SUM(G4:G33)</f>
        <v>14183</v>
      </c>
      <c r="H34" s="23"/>
      <c r="I34" s="23"/>
      <c r="J34" s="23">
        <f t="shared" ref="J34:P34" si="15">SUM(J4:J33)</f>
        <v>1763959.1999999988</v>
      </c>
      <c r="K34" s="23">
        <f t="shared" si="15"/>
        <v>1837459.1999999988</v>
      </c>
      <c r="L34" s="23">
        <f t="shared" si="15"/>
        <v>3024685.84</v>
      </c>
      <c r="M34" s="23">
        <f t="shared" si="15"/>
        <v>3024005.76</v>
      </c>
      <c r="N34" s="37">
        <v>7349.83</v>
      </c>
      <c r="O34" s="37">
        <v>7656.08</v>
      </c>
      <c r="P34" s="36">
        <f t="shared" si="15"/>
        <v>2447273.2000000007</v>
      </c>
      <c r="Q34" s="39">
        <f>SUM(Q4:Q33)</f>
        <v>2448000</v>
      </c>
    </row>
    <row r="35" spans="1:17" ht="16.2" x14ac:dyDescent="0.3">
      <c r="B35" s="31" t="s">
        <v>47</v>
      </c>
      <c r="C35" s="32">
        <v>7349.83</v>
      </c>
      <c r="D35" s="32">
        <v>7656.08</v>
      </c>
      <c r="E35" s="30">
        <f>AVERAGEA(E4:E33)</f>
        <v>12602.857666666667</v>
      </c>
      <c r="F35" s="30">
        <f>AVERAGEA(F4:F33)</f>
        <v>12600.023999999999</v>
      </c>
      <c r="G35" s="30"/>
      <c r="H35" s="30"/>
      <c r="I35" s="30"/>
      <c r="J35" s="30"/>
      <c r="K35" s="30"/>
      <c r="L35" s="30"/>
      <c r="M35" s="30"/>
      <c r="N35" s="33">
        <f>E35-C35</f>
        <v>5253.0276666666668</v>
      </c>
      <c r="O35" s="33">
        <f>F35-D35</f>
        <v>4943.9439999999995</v>
      </c>
      <c r="P35" s="33"/>
      <c r="Q35" s="33"/>
    </row>
  </sheetData>
  <mergeCells count="11">
    <mergeCell ref="A1:P1"/>
    <mergeCell ref="P2:P3"/>
    <mergeCell ref="N2:O2"/>
    <mergeCell ref="E2:F2"/>
    <mergeCell ref="A2:A3"/>
    <mergeCell ref="B2:B3"/>
    <mergeCell ref="H2:I2"/>
    <mergeCell ref="G2:G3"/>
    <mergeCell ref="L2:M2"/>
    <mergeCell ref="J2:K2"/>
    <mergeCell ref="C2:D2"/>
  </mergeCells>
  <pageMargins left="0.11811023622047245" right="0.31496062992125984" top="0" bottom="0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2020-02-14T05:39:39Z</dcterms:modified>
</cp:coreProperties>
</file>